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53222"/>
  <mc:AlternateContent xmlns:mc="http://schemas.openxmlformats.org/markup-compatibility/2006">
    <mc:Choice Requires="x15">
      <x15ac:absPath xmlns:x15ac="http://schemas.microsoft.com/office/spreadsheetml/2010/11/ac" url="C:\Users\Messemer\Documents\aktuelle Projekte\brotkruemel_de\Rezepturen für Website\6. Joghurt-Toastbrot saftig\"/>
    </mc:Choice>
  </mc:AlternateContent>
  <bookViews>
    <workbookView xWindow="3060" yWindow="0" windowWidth="20325" windowHeight="9510"/>
  </bookViews>
  <sheets>
    <sheet name="Rezeptur" sheetId="1" r:id="rId1"/>
  </sheets>
  <definedNames>
    <definedName name="_xlnm.Print_Area" localSheetId="0">Rezeptur!$G$8:$M$42</definedName>
    <definedName name="EM">Rezeptur!$B$6</definedName>
    <definedName name="Print_Area" localSheetId="0">Rezeptur!$G$8:$M$42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1" l="1"/>
  <c r="D14" i="1"/>
  <c r="J41" i="1" l="1"/>
  <c r="H40" i="1"/>
  <c r="Y38" i="1"/>
  <c r="X38" i="1"/>
  <c r="W38" i="1"/>
  <c r="U38" i="1" s="1"/>
  <c r="S38" i="1" s="1"/>
  <c r="Q38" i="1" s="1"/>
  <c r="V38" i="1"/>
  <c r="T38" i="1" s="1"/>
  <c r="R38" i="1" s="1"/>
  <c r="S37" i="1"/>
  <c r="R37" i="1"/>
  <c r="S36" i="1"/>
  <c r="R36" i="1"/>
  <c r="S35" i="1"/>
  <c r="R35" i="1"/>
  <c r="S34" i="1"/>
  <c r="R34" i="1"/>
  <c r="S33" i="1"/>
  <c r="R33" i="1"/>
  <c r="S32" i="1"/>
  <c r="R32" i="1"/>
  <c r="S31" i="1"/>
  <c r="R31" i="1"/>
  <c r="S30" i="1"/>
  <c r="R30" i="1"/>
  <c r="S29" i="1"/>
  <c r="R29" i="1"/>
  <c r="S28" i="1"/>
  <c r="R28" i="1"/>
  <c r="S27" i="1"/>
  <c r="R27" i="1"/>
  <c r="S26" i="1"/>
  <c r="R26" i="1"/>
  <c r="S25" i="1"/>
  <c r="R25" i="1"/>
  <c r="S24" i="1"/>
  <c r="R24" i="1"/>
  <c r="S23" i="1"/>
  <c r="R23" i="1"/>
  <c r="S22" i="1"/>
  <c r="R22" i="1"/>
  <c r="S21" i="1"/>
  <c r="R21" i="1"/>
  <c r="S20" i="1"/>
  <c r="R20" i="1"/>
  <c r="S19" i="1"/>
  <c r="R19" i="1"/>
  <c r="S18" i="1"/>
  <c r="R18" i="1"/>
  <c r="S17" i="1"/>
  <c r="R17" i="1"/>
  <c r="S16" i="1"/>
  <c r="R16" i="1"/>
  <c r="S15" i="1"/>
  <c r="R15" i="1"/>
  <c r="S14" i="1"/>
  <c r="R14" i="1"/>
  <c r="R40" i="1" l="1"/>
  <c r="J14" i="1" s="1"/>
  <c r="S40" i="1"/>
  <c r="D40" i="1" s="1"/>
  <c r="J40" i="1" s="1"/>
  <c r="J37" i="1" l="1"/>
  <c r="J29" i="1"/>
  <c r="J28" i="1"/>
  <c r="J31" i="1"/>
  <c r="J24" i="1"/>
  <c r="J36" i="1"/>
  <c r="J21" i="1"/>
  <c r="J19" i="1"/>
  <c r="J22" i="1"/>
  <c r="J30" i="1"/>
  <c r="J17" i="1"/>
  <c r="J27" i="1"/>
  <c r="J18" i="1"/>
  <c r="J25" i="1"/>
  <c r="J35" i="1"/>
  <c r="J26" i="1"/>
  <c r="J16" i="1"/>
  <c r="J32" i="1"/>
  <c r="J33" i="1"/>
  <c r="J15" i="1"/>
  <c r="J34" i="1"/>
  <c r="J20" i="1"/>
  <c r="J23" i="1"/>
</calcChain>
</file>

<file path=xl/sharedStrings.xml><?xml version="1.0" encoding="utf-8"?>
<sst xmlns="http://schemas.openxmlformats.org/spreadsheetml/2006/main" count="71" uniqueCount="30">
  <si>
    <t xml:space="preserve"> </t>
  </si>
  <si>
    <t>Eingabemodus (X im Feld eintragen, vor dem Ausdruck rausnehmen)</t>
  </si>
  <si>
    <t>X</t>
  </si>
  <si>
    <t>Vorprodukt-
Steuerung</t>
  </si>
  <si>
    <t>Menge</t>
  </si>
  <si>
    <r>
      <t xml:space="preserve">Funktionsweise der Tabelle </t>
    </r>
    <r>
      <rPr>
        <sz val="11"/>
        <color rgb="FF993300"/>
        <rFont val="Lato"/>
        <family val="2"/>
      </rPr>
      <t>(bitte zumindest 1x lesen)</t>
    </r>
  </si>
  <si>
    <t xml:space="preserve">Die Tabelle dient dazu Rezepturen bequem und auf benötigte Mengen umrechnen zu können.
Um zu sehen welche Felder ausgefüllt werden, schreiben Sie in die Zelle B6 (Eingabemodus) ein "x". Sodann werden alle Eingabefelder gelb markiert. Vor dem Ausdruck nimmt man das "X" wieder raus, so dass der Ausdruck einen komplett weißen Hintergrund hat.
- In Spalte D werden die Mengen der einzelnen Rostoffe eingetragen
- Spalte H enthält die Bezeichnungen der einzelnen Rohstoffe
- In Spalte I können Sie eine Einheit auswählen. Bedenken Sie, dass Sie Rezepturen, in denen auch die Einheit "Stück" vorkommt, nicht auf ein bestimmtes Gewicht gerechnet werden können.
- Spalte B bietet die Möglichkeit die Zutaten zu verschachteln. Der Buchstabe "o" steht für einen Oberbegriff (z.B. Sauerteig), "u" für die Unterzutat erster Ebene (z.B. Roggenmehl, Wasser, Anstellgut). Wollen Sie noch weiter verschachteln, verwenden Sie "o2" und "u2".
- Im großen Feld können Sie die Informationen zur Herstellungsweise hinterlegen. Zeilenumbrüche machen Sie dort mit "Alt" + "Return".
</t>
  </si>
  <si>
    <t>Multiplikator (wie oft soll die Rezeptur hergestellt werden)
z.B. "2,0  x" Grundrezeptur oder "4,0 x" Brote á 570 g</t>
  </si>
  <si>
    <t>Multiplikationsbasis (soll die Grundrezeptur oder eine bestimmte Rezepturmenge (z.B. 570g) zum Berechnen genutzt werden)</t>
  </si>
  <si>
    <t>o</t>
  </si>
  <si>
    <t>u</t>
  </si>
  <si>
    <t>kg</t>
  </si>
  <si>
    <t xml:space="preserve">Wasser </t>
  </si>
  <si>
    <t>Einkornmell hell</t>
  </si>
  <si>
    <t>Salz</t>
  </si>
  <si>
    <t>Hefe</t>
  </si>
  <si>
    <t>Butter weich</t>
  </si>
  <si>
    <t>saftiges Joghurt-Toastbrot</t>
  </si>
  <si>
    <t>Honig oder Malzextraktmehl</t>
  </si>
  <si>
    <t>ASG Roggen</t>
  </si>
  <si>
    <t/>
  </si>
  <si>
    <t>-</t>
  </si>
  <si>
    <t>Roggenvollkornmehl od. Type 1150</t>
  </si>
  <si>
    <t>Weizenmehl Type 550, 812 od. T65</t>
  </si>
  <si>
    <t>Weizenmehl Type 550 od. T65</t>
  </si>
  <si>
    <t>Sauerteig TA 200</t>
  </si>
  <si>
    <t>Vorteig TA200</t>
  </si>
  <si>
    <t>Teig</t>
  </si>
  <si>
    <r>
      <rPr>
        <b/>
        <sz val="11"/>
        <color theme="1"/>
        <rFont val="Lato"/>
      </rPr>
      <t>Sauerteig:</t>
    </r>
    <r>
      <rPr>
        <sz val="11"/>
        <color theme="1"/>
        <rFont val="Lato"/>
      </rPr>
      <t xml:space="preserve"> Reifezeit ca. 18- 24 St. bei 26°C oder 33°C fallend auf ca. 23°C
</t>
    </r>
    <r>
      <rPr>
        <b/>
        <sz val="11"/>
        <color theme="1"/>
        <rFont val="Lato"/>
      </rPr>
      <t>Vorteig:</t>
    </r>
    <r>
      <rPr>
        <sz val="11"/>
        <color theme="1"/>
        <rFont val="Lato"/>
      </rPr>
      <t xml:space="preserve"> Zutaten ca. 3 Min. verkneten, ca. 2 Std. bei Raumtemperatur (20-22°C) anspringen lassen, dann 8-46 Std. kühl stellen (ca. 7°C).
</t>
    </r>
    <r>
      <rPr>
        <b/>
        <sz val="11"/>
        <color theme="1"/>
        <rFont val="Lato"/>
      </rPr>
      <t>Teigherstellung:</t>
    </r>
    <r>
      <rPr>
        <sz val="11"/>
        <color theme="1"/>
        <rFont val="Lato"/>
      </rPr>
      <t xml:space="preserve"> Alle Zutaten vermischen und verkneten.
</t>
    </r>
    <r>
      <rPr>
        <b/>
        <sz val="11"/>
        <color theme="1"/>
        <rFont val="Lato"/>
      </rPr>
      <t>Knetzeit:</t>
    </r>
    <r>
      <rPr>
        <sz val="11"/>
        <color theme="1"/>
        <rFont val="Lato"/>
      </rPr>
      <t xml:space="preserve"> ca. 5 Min. langsam verkneten – Butter zugeben – weitere 5 Min. kneten. 
</t>
    </r>
    <r>
      <rPr>
        <b/>
        <sz val="11"/>
        <color theme="1"/>
        <rFont val="Lato"/>
      </rPr>
      <t xml:space="preserve">Teigruhe: </t>
    </r>
    <r>
      <rPr>
        <sz val="11"/>
        <color theme="1"/>
        <rFont val="Lato"/>
      </rPr>
      <t xml:space="preserve">ca. 60 Min. - Teig nach 30 Min. 1-2x aufziehen/falten
</t>
    </r>
    <r>
      <rPr>
        <b/>
        <sz val="11"/>
        <color theme="1"/>
        <rFont val="Lato"/>
      </rPr>
      <t>Aufarbeitung:</t>
    </r>
    <r>
      <rPr>
        <sz val="11"/>
        <color theme="1"/>
        <rFont val="Lato"/>
      </rPr>
      <t xml:space="preserve"> Teig auf leicht bemehlter Unterlage geben in gewünschte Stücke teilen, jedes Teigstück nochmals in 4 gleich schwere Teigstücke teilen, jedes einzelen Teigstück rundwirken  ca. 3 Min. entspannen lassen, dann etwas langrollen und </t>
    </r>
    <r>
      <rPr>
        <u/>
        <sz val="11"/>
        <color theme="1"/>
        <rFont val="Lato"/>
      </rPr>
      <t>quer</t>
    </r>
    <r>
      <rPr>
        <sz val="11"/>
        <color theme="1"/>
        <rFont val="Lato"/>
      </rPr>
      <t xml:space="preserve"> mit dem</t>
    </r>
    <r>
      <rPr>
        <u/>
        <sz val="11"/>
        <color theme="1"/>
        <rFont val="Lato"/>
      </rPr>
      <t xml:space="preserve"> Schluss nach unten </t>
    </r>
    <r>
      <rPr>
        <sz val="11"/>
        <color theme="1"/>
        <rFont val="Lato"/>
      </rPr>
      <t xml:space="preserve">in eine gefettete Toastbrotform legen (4-Pieces-Methode). 
Mit dieser Methode lässt sich der Teig  besser in die Form bringen, das Brot bekommt eine feinere Krume und die Taillienbildung wird verhindert. Teigoberfläche leicht befeuchten.
</t>
    </r>
    <r>
      <rPr>
        <b/>
        <sz val="11"/>
        <color theme="1"/>
        <rFont val="Lato"/>
      </rPr>
      <t>Stückgare:</t>
    </r>
    <r>
      <rPr>
        <sz val="11"/>
        <color theme="1"/>
        <rFont val="Lato"/>
      </rPr>
      <t xml:space="preserve"> ca. 60-80 Min. gehen lassen, bis der Teig ca. 2-3 cm unter dem Rand der Form aufgegangen ist, Teigoberfläche nochmals leicht befeuchten. (Beim Backen in geschlossener Form jetzt den Deckel schließen.) 
</t>
    </r>
    <r>
      <rPr>
        <b/>
        <sz val="11"/>
        <color theme="1"/>
        <rFont val="Lato"/>
      </rPr>
      <t>Backen:</t>
    </r>
    <r>
      <rPr>
        <sz val="11"/>
        <color theme="1"/>
        <rFont val="Lato"/>
      </rPr>
      <t xml:space="preserve"> Backofen mit Backblech vorheizen auf 220°C, Backform auf heißes Backblech stellen, mit Schwaden anbacken, nach ca 30 Min. Schwaden ablassen (Ofentüre kurz öffnen). 
</t>
    </r>
    <r>
      <rPr>
        <b/>
        <sz val="11"/>
        <color theme="1"/>
        <rFont val="Lato"/>
      </rPr>
      <t>Vorsicht</t>
    </r>
    <r>
      <rPr>
        <sz val="11"/>
        <color theme="1"/>
        <rFont val="Lato"/>
      </rPr>
      <t xml:space="preserve"> - der Teig wird durch den Milchanteil schnell dunkel, ggf. abdecken.
</t>
    </r>
    <r>
      <rPr>
        <b/>
        <sz val="11"/>
        <color theme="1"/>
        <rFont val="Lato"/>
      </rPr>
      <t>Backzeit gesamt</t>
    </r>
    <r>
      <rPr>
        <sz val="11"/>
        <color theme="1"/>
        <rFont val="Lato"/>
      </rPr>
      <t xml:space="preserve">: ca. 40-45 Min. -  220°C
</t>
    </r>
    <r>
      <rPr>
        <i/>
        <sz val="11"/>
        <color theme="1"/>
        <rFont val="Lato"/>
      </rPr>
      <t>(Teigeinlage für Toastbrotbackform mit Deckel (24x11x8 cm) -
ca. 650 g)</t>
    </r>
  </si>
  <si>
    <t>Joghurt Natur (zimmerwarm)</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</si>
</sst>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quot; x&quot;"/>
    <numFmt numFmtId="165" formatCode="0.000&quot; kg&quot;"/>
    <numFmt numFmtId="166" formatCode="0.000"/>
    <numFmt numFmtId="167" formatCode="0.000&quot; kg &quot;"/>
    <numFmt numFmtId="168" formatCode="d/m/yyyy\ \ \ h:mm;@"/>
    <numFmt numFmtId="169" formatCode="0.0000"/>
  </numFmts>
  <fonts count="27" x14ac:knownFonts="1">
    <font>
      <sz val="11"/>
      <color theme="1"/>
      <name val="Calibri"/>
      <family val="2"/>
      <scheme val="minor"/>
    </font>
    <font>
      <sz val="11"/>
      <color theme="1"/>
      <name val="Lato"/>
      <family val="2"/>
    </font>
    <font>
      <sz val="26"/>
      <color rgb="FF993300"/>
      <name val="Lato"/>
      <family val="2"/>
    </font>
    <font>
      <b/>
      <sz val="18"/>
      <name val="Lato"/>
      <family val="2"/>
    </font>
    <font>
      <sz val="10"/>
      <color rgb="FF993300"/>
      <name val="Lato"/>
      <family val="2"/>
    </font>
    <font>
      <sz val="14"/>
      <name val="Lato"/>
      <family val="2"/>
    </font>
    <font>
      <b/>
      <sz val="16"/>
      <name val="Lato"/>
      <family val="2"/>
    </font>
    <font>
      <sz val="10"/>
      <name val="Lato"/>
      <family val="2"/>
    </font>
    <font>
      <b/>
      <sz val="18"/>
      <color rgb="FF993300"/>
      <name val="Lato"/>
      <family val="2"/>
    </font>
    <font>
      <sz val="11"/>
      <name val="Lato"/>
      <family val="2"/>
    </font>
    <font>
      <b/>
      <sz val="18"/>
      <color theme="1"/>
      <name val="Lato"/>
      <family val="2"/>
    </font>
    <font>
      <b/>
      <sz val="22"/>
      <color theme="5" tint="-0.499984740745262"/>
      <name val="Lato"/>
      <family val="2"/>
    </font>
    <font>
      <sz val="9"/>
      <color theme="1"/>
      <name val="Lato"/>
      <family val="2"/>
    </font>
    <font>
      <sz val="12"/>
      <color theme="1"/>
      <name val="Lato"/>
      <family val="2"/>
    </font>
    <font>
      <b/>
      <sz val="14"/>
      <name val="Lato"/>
      <family val="2"/>
    </font>
    <font>
      <b/>
      <sz val="10"/>
      <color indexed="42"/>
      <name val="Lato"/>
      <family val="2"/>
    </font>
    <font>
      <b/>
      <sz val="11"/>
      <name val="Lato"/>
      <family val="2"/>
    </font>
    <font>
      <b/>
      <sz val="10"/>
      <name val="Lato"/>
      <family val="2"/>
    </font>
    <font>
      <sz val="11"/>
      <color rgb="FF993300"/>
      <name val="Lato"/>
      <family val="2"/>
    </font>
    <font>
      <b/>
      <sz val="12"/>
      <name val="Lato"/>
      <family val="2"/>
    </font>
    <font>
      <sz val="16"/>
      <color rgb="FF993300"/>
      <name val="Lato"/>
      <family val="2"/>
    </font>
    <font>
      <u/>
      <sz val="11"/>
      <color theme="10"/>
      <name val="Calibri"/>
      <family val="2"/>
      <scheme val="minor"/>
    </font>
    <font>
      <u/>
      <sz val="14"/>
      <color rgb="FF993300"/>
      <name val="Calibri"/>
      <family val="2"/>
      <scheme val="minor"/>
    </font>
    <font>
      <b/>
      <sz val="11"/>
      <color theme="1"/>
      <name val="Lato"/>
    </font>
    <font>
      <sz val="11"/>
      <color theme="1"/>
      <name val="Lato"/>
    </font>
    <font>
      <u/>
      <sz val="11"/>
      <color theme="1"/>
      <name val="Lato"/>
    </font>
    <font>
      <i/>
      <sz val="11"/>
      <color theme="1"/>
      <name val="Lato"/>
    </font>
  </fonts>
  <fills count="7">
    <fill>
      <patternFill patternType="none"/>
    </fill>
    <fill>
      <patternFill patternType="gray125"/>
    </fill>
    <fill>
      <patternFill patternType="solid">
        <fgColor indexed="47"/>
        <bgColor indexed="64"/>
      </patternFill>
    </fill>
    <fill>
      <patternFill patternType="solid">
        <fgColor theme="7" tint="0.79998168889431442"/>
        <bgColor indexed="64"/>
      </patternFill>
    </fill>
    <fill>
      <patternFill patternType="solid">
        <fgColor theme="5" tint="-0.499984740745262"/>
        <bgColor indexed="64"/>
      </patternFill>
    </fill>
    <fill>
      <patternFill patternType="solid">
        <fgColor theme="0"/>
        <bgColor indexed="64"/>
      </patternFill>
    </fill>
    <fill>
      <patternFill patternType="solid">
        <fgColor indexed="9"/>
        <bgColor indexed="64"/>
      </patternFill>
    </fill>
  </fills>
  <borders count="22">
    <border>
      <left/>
      <right/>
      <top/>
      <bottom/>
      <diagonal/>
    </border>
    <border>
      <left style="medium">
        <color theme="5" tint="-0.499984740745262"/>
      </left>
      <right/>
      <top style="medium">
        <color theme="5" tint="-0.499984740745262"/>
      </top>
      <bottom style="medium">
        <color theme="5" tint="-0.499984740745262"/>
      </bottom>
      <diagonal/>
    </border>
    <border>
      <left/>
      <right/>
      <top style="medium">
        <color theme="5" tint="-0.499984740745262"/>
      </top>
      <bottom style="medium">
        <color theme="5" tint="-0.499984740745262"/>
      </bottom>
      <diagonal/>
    </border>
    <border>
      <left/>
      <right style="medium">
        <color theme="5" tint="-0.499984740745262"/>
      </right>
      <top style="medium">
        <color theme="5" tint="-0.499984740745262"/>
      </top>
      <bottom style="medium">
        <color theme="5" tint="-0.499984740745262"/>
      </bottom>
      <diagonal/>
    </border>
    <border>
      <left style="medium">
        <color theme="5" tint="-0.499984740745262"/>
      </left>
      <right style="medium">
        <color theme="5" tint="-0.499984740745262"/>
      </right>
      <top style="medium">
        <color theme="5" tint="-0.499984740745262"/>
      </top>
      <bottom style="medium">
        <color theme="5" tint="-0.499984740745262"/>
      </bottom>
      <diagonal/>
    </border>
    <border>
      <left style="double">
        <color theme="5" tint="-0.499984740745262"/>
      </left>
      <right/>
      <top style="double">
        <color theme="5" tint="-0.499984740745262"/>
      </top>
      <bottom style="double">
        <color theme="5" tint="-0.499984740745262"/>
      </bottom>
      <diagonal/>
    </border>
    <border>
      <left/>
      <right/>
      <top style="double">
        <color theme="5" tint="-0.499984740745262"/>
      </top>
      <bottom style="double">
        <color theme="5" tint="-0.499984740745262"/>
      </bottom>
      <diagonal/>
    </border>
    <border>
      <left/>
      <right style="double">
        <color theme="5" tint="-0.499984740745262"/>
      </right>
      <top style="double">
        <color theme="5" tint="-0.499984740745262"/>
      </top>
      <bottom style="double">
        <color theme="5" tint="-0.499984740745262"/>
      </bottom>
      <diagonal/>
    </border>
    <border>
      <left style="thin">
        <color theme="5" tint="-0.499984740745262"/>
      </left>
      <right/>
      <top style="thin">
        <color theme="5" tint="-0.499984740745262"/>
      </top>
      <bottom style="thin">
        <color theme="5" tint="-0.499984740745262"/>
      </bottom>
      <diagonal/>
    </border>
    <border>
      <left/>
      <right/>
      <top style="thin">
        <color theme="5" tint="-0.499984740745262"/>
      </top>
      <bottom style="thin">
        <color theme="5" tint="-0.499984740745262"/>
      </bottom>
      <diagonal/>
    </border>
    <border>
      <left/>
      <right style="thin">
        <color theme="5" tint="-0.499984740745262"/>
      </right>
      <top style="thin">
        <color theme="5" tint="-0.499984740745262"/>
      </top>
      <bottom style="thin">
        <color theme="5" tint="-0.499984740745262"/>
      </bottom>
      <diagonal/>
    </border>
    <border>
      <left/>
      <right/>
      <top/>
      <bottom style="thin">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theme="5" tint="-0.499984740745262"/>
      </left>
      <right style="thin">
        <color theme="5" tint="-0.499984740745262"/>
      </right>
      <top style="thin">
        <color theme="5" tint="-0.499984740745262"/>
      </top>
      <bottom style="thin">
        <color theme="5" tint="-0.499984740745262"/>
      </bottom>
      <diagonal/>
    </border>
    <border>
      <left/>
      <right style="thin">
        <color indexed="8"/>
      </right>
      <top style="thin">
        <color indexed="8"/>
      </top>
      <bottom style="thin">
        <color indexed="8"/>
      </bottom>
      <diagonal/>
    </border>
    <border>
      <left style="thin">
        <color theme="5" tint="-0.499984740745262"/>
      </left>
      <right style="thin">
        <color theme="5" tint="-0.499984740745262"/>
      </right>
      <top style="thin">
        <color theme="5" tint="-0.499984740745262"/>
      </top>
      <bottom/>
      <diagonal/>
    </border>
    <border>
      <left style="thin">
        <color theme="5" tint="-0.499984740745262"/>
      </left>
      <right style="thin">
        <color theme="5" tint="-0.499984740745262"/>
      </right>
      <top/>
      <bottom/>
      <diagonal/>
    </border>
    <border>
      <left style="thin">
        <color theme="5" tint="-0.499984740745262"/>
      </left>
      <right style="thin">
        <color theme="5" tint="-0.499984740745262"/>
      </right>
      <top/>
      <bottom style="thin">
        <color theme="5" tint="-0.499984740745262"/>
      </bottom>
      <diagonal/>
    </border>
    <border>
      <left/>
      <right/>
      <top/>
      <bottom style="medium">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21" fillId="0" borderId="0" applyNumberFormat="0" applyFill="0" applyBorder="0" applyAlignment="0" applyProtection="0"/>
  </cellStyleXfs>
  <cellXfs count="68">
    <xf numFmtId="0" fontId="0" fillId="0" borderId="0" xfId="0"/>
    <xf numFmtId="0" fontId="1" fillId="0" borderId="0" xfId="0" applyFont="1" applyFill="1"/>
    <xf numFmtId="0" fontId="5" fillId="0" borderId="0" xfId="0" applyFont="1" applyFill="1" applyBorder="1" applyAlignment="1">
      <alignment vertical="top" wrapText="1"/>
    </xf>
    <xf numFmtId="0" fontId="8" fillId="3" borderId="4" xfId="0" applyFont="1" applyFill="1" applyBorder="1" applyAlignment="1" applyProtection="1">
      <alignment horizontal="center" vertical="center" shrinkToFit="1"/>
      <protection locked="0"/>
    </xf>
    <xf numFmtId="0" fontId="1" fillId="4" borderId="0" xfId="0" applyFont="1" applyFill="1"/>
    <xf numFmtId="0" fontId="1" fillId="5" borderId="0" xfId="0" applyFont="1" applyFill="1"/>
    <xf numFmtId="0" fontId="1" fillId="5" borderId="0" xfId="0" applyFont="1" applyFill="1" applyBorder="1"/>
    <xf numFmtId="0" fontId="10" fillId="5" borderId="0" xfId="0" applyFont="1" applyFill="1" applyAlignment="1">
      <alignment vertical="center"/>
    </xf>
    <xf numFmtId="0" fontId="1" fillId="4" borderId="0" xfId="0" applyFont="1" applyFill="1" applyBorder="1"/>
    <xf numFmtId="0" fontId="13" fillId="5" borderId="0" xfId="0" applyFont="1" applyFill="1" applyAlignment="1">
      <alignment vertical="center"/>
    </xf>
    <xf numFmtId="0" fontId="1" fillId="5" borderId="11" xfId="0" applyFont="1" applyFill="1" applyBorder="1"/>
    <xf numFmtId="0" fontId="1" fillId="5" borderId="12" xfId="0" applyFont="1" applyFill="1" applyBorder="1"/>
    <xf numFmtId="0" fontId="7" fillId="0" borderId="13" xfId="0" applyFont="1" applyFill="1" applyBorder="1" applyAlignment="1" applyProtection="1">
      <alignment horizontal="center" vertical="center"/>
      <protection locked="0"/>
    </xf>
    <xf numFmtId="166" fontId="9" fillId="6" borderId="14" xfId="0" applyNumberFormat="1" applyFont="1" applyFill="1" applyBorder="1" applyAlignment="1" applyProtection="1">
      <alignment vertical="center"/>
      <protection locked="0"/>
    </xf>
    <xf numFmtId="0" fontId="1" fillId="4" borderId="0" xfId="0" applyFont="1" applyFill="1" applyBorder="1" applyAlignment="1">
      <alignment vertical="center"/>
    </xf>
    <xf numFmtId="0" fontId="1" fillId="5" borderId="0" xfId="0" applyFont="1" applyFill="1" applyAlignment="1">
      <alignment vertical="center"/>
    </xf>
    <xf numFmtId="165" fontId="14" fillId="5" borderId="14" xfId="0" applyNumberFormat="1" applyFont="1" applyFill="1" applyBorder="1" applyAlignment="1" applyProtection="1">
      <alignment horizontal="left" vertical="center"/>
      <protection locked="0"/>
    </xf>
    <xf numFmtId="165" fontId="9" fillId="5" borderId="15" xfId="0" applyNumberFormat="1" applyFont="1" applyFill="1" applyBorder="1" applyAlignment="1" applyProtection="1">
      <alignment horizontal="center" vertical="center"/>
      <protection locked="0"/>
    </xf>
    <xf numFmtId="166" fontId="14" fillId="5" borderId="13" xfId="0" applyNumberFormat="1" applyFont="1" applyFill="1" applyBorder="1" applyAlignment="1" applyProtection="1">
      <alignment horizontal="right" vertical="center"/>
    </xf>
    <xf numFmtId="0" fontId="1" fillId="5" borderId="0" xfId="0" applyFont="1" applyFill="1" applyBorder="1" applyAlignment="1">
      <alignment vertical="center"/>
    </xf>
    <xf numFmtId="0" fontId="1" fillId="0" borderId="13" xfId="0" applyFont="1" applyFill="1" applyBorder="1" applyAlignment="1" applyProtection="1">
      <alignment horizontal="center" vertical="center"/>
      <protection locked="0"/>
    </xf>
    <xf numFmtId="0" fontId="1" fillId="4" borderId="0" xfId="0" applyFont="1" applyFill="1" applyBorder="1" applyAlignment="1">
      <alignment horizontal="center" vertical="center" wrapText="1"/>
    </xf>
    <xf numFmtId="0" fontId="1" fillId="5" borderId="0" xfId="0" applyFont="1" applyFill="1" applyBorder="1" applyAlignment="1">
      <alignment horizontal="center" vertical="center" wrapText="1"/>
    </xf>
    <xf numFmtId="165" fontId="9" fillId="5" borderId="19" xfId="0" applyNumberFormat="1" applyFont="1" applyFill="1" applyBorder="1" applyAlignment="1">
      <alignment horizontal="left" vertical="top" wrapText="1"/>
    </xf>
    <xf numFmtId="167" fontId="16" fillId="5" borderId="19" xfId="0" applyNumberFormat="1" applyFont="1" applyFill="1" applyBorder="1" applyAlignment="1">
      <alignment horizontal="right" vertical="top" wrapText="1"/>
    </xf>
    <xf numFmtId="167" fontId="9" fillId="5" borderId="19" xfId="0" applyNumberFormat="1" applyFont="1" applyFill="1" applyBorder="1" applyAlignment="1">
      <alignment horizontal="right" vertical="top" wrapText="1"/>
    </xf>
    <xf numFmtId="168" fontId="17" fillId="5" borderId="0" xfId="0" applyNumberFormat="1" applyFont="1" applyFill="1" applyAlignment="1">
      <alignment horizontal="left" wrapText="1" indent="1"/>
    </xf>
    <xf numFmtId="167" fontId="16" fillId="5" borderId="20" xfId="0" applyNumberFormat="1" applyFont="1" applyFill="1" applyBorder="1" applyAlignment="1">
      <alignment horizontal="right" wrapText="1"/>
    </xf>
    <xf numFmtId="166" fontId="14" fillId="5" borderId="21" xfId="0" applyNumberFormat="1" applyFont="1" applyFill="1" applyBorder="1" applyAlignment="1">
      <alignment horizontal="right" vertical="center" wrapText="1"/>
    </xf>
    <xf numFmtId="165" fontId="9" fillId="5" borderId="0" xfId="0" applyNumberFormat="1" applyFont="1" applyFill="1" applyAlignment="1">
      <alignment horizontal="left" vertical="top" wrapText="1"/>
    </xf>
    <xf numFmtId="167" fontId="16" fillId="5" borderId="0" xfId="0" applyNumberFormat="1" applyFont="1" applyFill="1" applyAlignment="1">
      <alignment horizontal="right" vertical="top" wrapText="1"/>
    </xf>
    <xf numFmtId="169" fontId="9" fillId="5" borderId="0" xfId="0" applyNumberFormat="1" applyFont="1" applyFill="1" applyAlignment="1">
      <alignment horizontal="right" vertical="top" wrapText="1"/>
    </xf>
    <xf numFmtId="165" fontId="7" fillId="5" borderId="0" xfId="0" applyNumberFormat="1" applyFont="1" applyFill="1" applyAlignment="1">
      <alignment horizontal="left" vertical="top" wrapText="1"/>
    </xf>
    <xf numFmtId="167" fontId="9" fillId="5" borderId="0" xfId="0" applyNumberFormat="1" applyFont="1" applyFill="1" applyAlignment="1">
      <alignment horizontal="right" vertical="top" wrapText="1"/>
    </xf>
    <xf numFmtId="0" fontId="19" fillId="5" borderId="0" xfId="0" applyFont="1" applyFill="1"/>
    <xf numFmtId="0" fontId="19" fillId="5" borderId="0" xfId="0" applyFont="1" applyFill="1" applyAlignment="1">
      <alignment vertical="top"/>
    </xf>
    <xf numFmtId="0" fontId="20" fillId="5" borderId="0" xfId="0" applyFont="1" applyFill="1"/>
    <xf numFmtId="0" fontId="15" fillId="5" borderId="0" xfId="0" applyFont="1" applyFill="1" applyBorder="1" applyAlignment="1">
      <alignment horizontal="center" vertical="center"/>
    </xf>
    <xf numFmtId="0" fontId="1" fillId="5" borderId="12" xfId="0" applyFont="1" applyFill="1" applyBorder="1" applyAlignment="1">
      <alignment horizontal="center" vertical="center" wrapText="1"/>
    </xf>
    <xf numFmtId="0" fontId="17" fillId="5" borderId="0" xfId="0" applyFont="1" applyFill="1" applyBorder="1" applyAlignment="1">
      <alignment horizontal="center"/>
    </xf>
    <xf numFmtId="166" fontId="4" fillId="5" borderId="0" xfId="0" applyNumberFormat="1" applyFont="1" applyFill="1" applyAlignment="1">
      <alignment horizontal="right" wrapText="1"/>
    </xf>
    <xf numFmtId="0" fontId="4" fillId="5" borderId="0" xfId="0" applyFont="1" applyFill="1" applyBorder="1" applyAlignment="1">
      <alignment horizontal="left" wrapText="1" indent="1"/>
    </xf>
    <xf numFmtId="0" fontId="0" fillId="5" borderId="0" xfId="0" applyFill="1"/>
    <xf numFmtId="0" fontId="7" fillId="5" borderId="0" xfId="0" applyFont="1" applyFill="1" applyAlignment="1">
      <alignment vertical="center"/>
    </xf>
    <xf numFmtId="0" fontId="1" fillId="5" borderId="0" xfId="0" applyFont="1" applyFill="1" applyAlignment="1">
      <alignment horizontal="left" vertical="top" indent="2"/>
    </xf>
    <xf numFmtId="0" fontId="1" fillId="5" borderId="0" xfId="0" applyFont="1" applyFill="1" applyAlignment="1">
      <alignment vertical="top"/>
    </xf>
    <xf numFmtId="0" fontId="24" fillId="5" borderId="16" xfId="0" applyFont="1" applyFill="1" applyBorder="1" applyAlignment="1" applyProtection="1">
      <alignment horizontal="left" vertical="top" wrapText="1"/>
      <protection locked="0"/>
    </xf>
    <xf numFmtId="0" fontId="13" fillId="5" borderId="17" xfId="0" applyFont="1" applyFill="1" applyBorder="1" applyAlignment="1" applyProtection="1">
      <alignment horizontal="left" vertical="top"/>
      <protection locked="0"/>
    </xf>
    <xf numFmtId="0" fontId="13" fillId="5" borderId="18" xfId="0" applyFont="1" applyFill="1" applyBorder="1" applyAlignment="1" applyProtection="1">
      <alignment horizontal="left" vertical="top"/>
      <protection locked="0"/>
    </xf>
    <xf numFmtId="0" fontId="1" fillId="5" borderId="8" xfId="0" applyFont="1" applyFill="1" applyBorder="1" applyAlignment="1">
      <alignment horizontal="left" vertical="top" wrapText="1"/>
    </xf>
    <xf numFmtId="0" fontId="1" fillId="5" borderId="9" xfId="0" applyFont="1" applyFill="1" applyBorder="1" applyAlignment="1">
      <alignment horizontal="left" vertical="top" wrapText="1"/>
    </xf>
    <xf numFmtId="0" fontId="1" fillId="5" borderId="10" xfId="0" applyFont="1" applyFill="1" applyBorder="1" applyAlignment="1">
      <alignment horizontal="left" vertical="top" wrapText="1"/>
    </xf>
    <xf numFmtId="0" fontId="22" fillId="5" borderId="0" xfId="1" applyFont="1" applyFill="1" applyAlignment="1">
      <alignment horizontal="left"/>
    </xf>
    <xf numFmtId="0" fontId="2" fillId="0" borderId="0" xfId="0" applyFont="1" applyFill="1" applyAlignment="1">
      <alignment horizontal="center" vertical="center" wrapText="1"/>
    </xf>
    <xf numFmtId="164" fontId="3" fillId="0" borderId="1" xfId="0" applyNumberFormat="1" applyFont="1" applyBorder="1" applyAlignment="1" applyProtection="1">
      <alignment horizontal="center" vertical="center"/>
      <protection locked="0"/>
    </xf>
    <xf numFmtId="164" fontId="3" fillId="0" borderId="2" xfId="0" applyNumberFormat="1" applyFont="1" applyBorder="1" applyAlignment="1" applyProtection="1">
      <alignment horizontal="center" vertical="center"/>
      <protection locked="0"/>
    </xf>
    <xf numFmtId="164" fontId="3" fillId="0" borderId="3" xfId="0" applyNumberFormat="1" applyFont="1" applyBorder="1" applyAlignment="1" applyProtection="1">
      <alignment horizontal="center" vertical="center"/>
      <protection locked="0"/>
    </xf>
    <xf numFmtId="165" fontId="6" fillId="2" borderId="1" xfId="0" applyNumberFormat="1" applyFont="1" applyFill="1" applyBorder="1" applyAlignment="1" applyProtection="1">
      <alignment horizontal="center" vertical="center"/>
      <protection locked="0"/>
    </xf>
    <xf numFmtId="165" fontId="6" fillId="2" borderId="2" xfId="0" applyNumberFormat="1" applyFont="1" applyFill="1" applyBorder="1" applyAlignment="1" applyProtection="1">
      <alignment horizontal="center" vertical="center"/>
      <protection locked="0"/>
    </xf>
    <xf numFmtId="165" fontId="6" fillId="2" borderId="3" xfId="0" applyNumberFormat="1" applyFont="1" applyFill="1" applyBorder="1" applyAlignment="1" applyProtection="1">
      <alignment horizontal="center" vertical="center"/>
      <protection locked="0"/>
    </xf>
    <xf numFmtId="0" fontId="1" fillId="5" borderId="0" xfId="0" applyFont="1" applyFill="1" applyAlignment="1">
      <alignment horizontal="center"/>
    </xf>
    <xf numFmtId="0" fontId="11" fillId="5" borderId="5" xfId="0" applyFont="1" applyFill="1" applyBorder="1" applyAlignment="1" applyProtection="1">
      <alignment horizontal="center" vertical="center" shrinkToFit="1"/>
      <protection locked="0"/>
    </xf>
    <xf numFmtId="0" fontId="11" fillId="5" borderId="6" xfId="0" applyFont="1" applyFill="1" applyBorder="1" applyAlignment="1" applyProtection="1">
      <alignment horizontal="center" vertical="center" shrinkToFit="1"/>
      <protection locked="0"/>
    </xf>
    <xf numFmtId="0" fontId="11" fillId="5" borderId="7" xfId="0" applyFont="1" applyFill="1" applyBorder="1" applyAlignment="1" applyProtection="1">
      <alignment horizontal="center" vertical="center" shrinkToFit="1"/>
      <protection locked="0"/>
    </xf>
    <xf numFmtId="0" fontId="12" fillId="5" borderId="0" xfId="0" applyFont="1" applyFill="1" applyBorder="1" applyAlignment="1">
      <alignment horizontal="center" vertical="center" wrapText="1"/>
    </xf>
    <xf numFmtId="0" fontId="13" fillId="5" borderId="8" xfId="0" applyFont="1" applyFill="1" applyBorder="1" applyAlignment="1" applyProtection="1">
      <alignment horizontal="center" vertical="center" shrinkToFit="1"/>
      <protection locked="0"/>
    </xf>
    <xf numFmtId="0" fontId="13" fillId="5" borderId="9" xfId="0" applyFont="1" applyFill="1" applyBorder="1" applyAlignment="1" applyProtection="1">
      <alignment horizontal="center" vertical="center" shrinkToFit="1"/>
      <protection locked="0"/>
    </xf>
    <xf numFmtId="0" fontId="13" fillId="5" borderId="10" xfId="0" applyFont="1" applyFill="1" applyBorder="1" applyAlignment="1" applyProtection="1">
      <alignment horizontal="center" vertical="center" shrinkToFit="1"/>
      <protection locked="0"/>
    </xf>
  </cellXfs>
  <cellStyles count="2">
    <cellStyle name="Link" xfId="1" builtinId="8"/>
    <cellStyle name="Standard" xfId="0" builtinId="0"/>
  </cellStyles>
  <dxfs count="11">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ont>
        <b/>
        <i val="0"/>
        <color indexed="53"/>
      </font>
    </dxf>
    <dxf>
      <font>
        <b/>
        <i val="0"/>
        <color indexed="6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hyperlink" Target="http://www.brotkruemel.com" TargetMode="External"/><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31750</xdr:colOff>
      <xdr:row>1</xdr:row>
      <xdr:rowOff>52919</xdr:rowOff>
    </xdr:from>
    <xdr:to>
      <xdr:col>7</xdr:col>
      <xdr:colOff>3248025</xdr:colOff>
      <xdr:row>4</xdr:row>
      <xdr:rowOff>101601</xdr:rowOff>
    </xdr:to>
    <xdr:pic>
      <xdr:nvPicPr>
        <xdr:cNvPr id="2" name="Grafik 1"/>
        <xdr:cNvPicPr>
          <a:picLocks noChangeAspect="1"/>
        </xdr:cNvPicPr>
      </xdr:nvPicPr>
      <xdr:blipFill>
        <a:blip xmlns:r="http://schemas.openxmlformats.org/officeDocument/2006/relationships" r:embed="rId1"/>
        <a:stretch>
          <a:fillRect/>
        </a:stretch>
      </xdr:blipFill>
      <xdr:spPr>
        <a:xfrm>
          <a:off x="136525" y="129119"/>
          <a:ext cx="5283200" cy="620182"/>
        </a:xfrm>
        <a:prstGeom prst="rect">
          <a:avLst/>
        </a:prstGeom>
      </xdr:spPr>
    </xdr:pic>
    <xdr:clientData/>
  </xdr:twoCellAnchor>
  <xdr:twoCellAnchor editAs="oneCell">
    <xdr:from>
      <xdr:col>7</xdr:col>
      <xdr:colOff>661458</xdr:colOff>
      <xdr:row>8</xdr:row>
      <xdr:rowOff>23912</xdr:rowOff>
    </xdr:from>
    <xdr:to>
      <xdr:col>7</xdr:col>
      <xdr:colOff>2990850</xdr:colOff>
      <xdr:row>11</xdr:row>
      <xdr:rowOff>32489</xdr:rowOff>
    </xdr:to>
    <xdr:pic>
      <xdr:nvPicPr>
        <xdr:cNvPr id="3" name="Grafik 2">
          <a:hlinkClick xmlns:r="http://schemas.openxmlformats.org/officeDocument/2006/relationships" r:id="rId2"/>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40302" y="1583631"/>
          <a:ext cx="2329392" cy="675327"/>
        </a:xfrm>
        <a:prstGeom prst="rect">
          <a:avLst/>
        </a:prstGeom>
      </xdr:spPr>
    </xdr:pic>
    <xdr:clientData/>
  </xdr:twoCellAnchor>
  <xdr:twoCellAnchor editAs="oneCell">
    <xdr:from>
      <xdr:col>11</xdr:col>
      <xdr:colOff>1682750</xdr:colOff>
      <xdr:row>38</xdr:row>
      <xdr:rowOff>31750</xdr:rowOff>
    </xdr:from>
    <xdr:to>
      <xdr:col>12</xdr:col>
      <xdr:colOff>57226</xdr:colOff>
      <xdr:row>41</xdr:row>
      <xdr:rowOff>41275</xdr:rowOff>
    </xdr:to>
    <xdr:pic>
      <xdr:nvPicPr>
        <xdr:cNvPr id="4" name="Grafik 3">
          <a:hlinkClick xmlns:r="http://schemas.openxmlformats.org/officeDocument/2006/relationships" r:id="rId2"/>
        </xdr:cNvPr>
        <xdr:cNvPicPr>
          <a:picLocks noChangeAspect="1"/>
        </xdr:cNvPicPr>
      </xdr:nvPicPr>
      <xdr:blipFill>
        <a:blip xmlns:r="http://schemas.openxmlformats.org/officeDocument/2006/relationships" r:embed="rId4"/>
        <a:stretch>
          <a:fillRect/>
        </a:stretch>
      </xdr:blipFill>
      <xdr:spPr>
        <a:xfrm>
          <a:off x="8883650" y="8366125"/>
          <a:ext cx="2479751" cy="3143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5" tint="-0.249977111117893"/>
    <pageSetUpPr fitToPage="1"/>
  </sheetPr>
  <dimension ref="A1:Y50"/>
  <sheetViews>
    <sheetView tabSelected="1" zoomScale="80" zoomScaleNormal="80" workbookViewId="0">
      <selection activeCell="I5" sqref="I5:K5"/>
    </sheetView>
  </sheetViews>
  <sheetFormatPr baseColWidth="10" defaultColWidth="0" defaultRowHeight="15" zeroHeight="1" x14ac:dyDescent="0.25"/>
  <cols>
    <col min="1" max="1" width="1.5703125" style="1" customWidth="1"/>
    <col min="2" max="2" width="11.42578125" style="1" customWidth="1"/>
    <col min="3" max="3" width="3.140625" style="1" customWidth="1"/>
    <col min="4" max="4" width="9.7109375" style="1" customWidth="1"/>
    <col min="5" max="5" width="3.85546875" style="1" customWidth="1"/>
    <col min="6" max="6" width="0.85546875" style="1" customWidth="1"/>
    <col min="7" max="7" width="2" style="1" customWidth="1"/>
    <col min="8" max="8" width="55.42578125" style="1" customWidth="1"/>
    <col min="9" max="9" width="4.85546875" style="1" customWidth="1"/>
    <col min="10" max="10" width="13.28515625" style="1" customWidth="1"/>
    <col min="11" max="11" width="5.28515625" style="1" customWidth="1"/>
    <col min="12" max="12" width="61.5703125" style="1" customWidth="1"/>
    <col min="13" max="13" width="1.7109375" style="1" customWidth="1"/>
    <col min="14" max="14" width="0.85546875" style="1" customWidth="1"/>
    <col min="15" max="15" width="8.140625" style="5" customWidth="1"/>
    <col min="16" max="17" width="11.42578125" style="5" hidden="1" customWidth="1"/>
    <col min="18" max="23" width="0" style="5" hidden="1" customWidth="1"/>
    <col min="24" max="25" width="0" style="42" hidden="1" customWidth="1"/>
    <col min="26" max="16384" width="11.42578125" style="42" hidden="1"/>
  </cols>
  <sheetData>
    <row r="1" spans="1:25" s="1" customFormat="1" ht="6" customHeight="1" x14ac:dyDescent="0.2">
      <c r="A1" s="5"/>
      <c r="B1" s="5"/>
      <c r="C1" s="5"/>
      <c r="D1" s="5"/>
      <c r="E1" s="5"/>
      <c r="F1" s="5"/>
      <c r="G1" s="5"/>
      <c r="H1" s="5"/>
      <c r="I1" s="5"/>
      <c r="J1" s="5"/>
      <c r="K1" s="5"/>
      <c r="L1" s="5"/>
      <c r="M1" s="5"/>
      <c r="N1" s="5"/>
      <c r="O1" s="5"/>
    </row>
    <row r="2" spans="1:25" s="1" customFormat="1" ht="8.25" customHeight="1" thickBot="1" x14ac:dyDescent="0.25">
      <c r="A2" s="5"/>
      <c r="B2" s="5"/>
      <c r="C2" s="5"/>
      <c r="D2" s="5"/>
      <c r="E2" s="5"/>
      <c r="F2" s="5"/>
      <c r="G2" s="5"/>
      <c r="H2" s="5"/>
      <c r="I2" s="5"/>
      <c r="J2" s="5"/>
      <c r="K2" s="5"/>
      <c r="L2" s="5"/>
      <c r="M2" s="5"/>
      <c r="N2" s="5"/>
      <c r="O2" s="5"/>
    </row>
    <row r="3" spans="1:25" s="1" customFormat="1" ht="31.5" customHeight="1" thickBot="1" x14ac:dyDescent="0.25">
      <c r="A3" s="5"/>
      <c r="B3" s="53"/>
      <c r="C3" s="53"/>
      <c r="D3" s="53"/>
      <c r="E3" s="53"/>
      <c r="F3" s="53"/>
      <c r="G3" s="53"/>
      <c r="H3" s="53"/>
      <c r="I3" s="54">
        <v>1</v>
      </c>
      <c r="J3" s="55"/>
      <c r="K3" s="56"/>
      <c r="L3" s="41" t="s">
        <v>7</v>
      </c>
      <c r="M3" s="5"/>
      <c r="N3" s="5"/>
      <c r="O3" s="5"/>
    </row>
    <row r="4" spans="1:25" s="1" customFormat="1" ht="8.25" customHeight="1" thickBot="1" x14ac:dyDescent="0.25">
      <c r="A4" s="5"/>
      <c r="B4" s="53"/>
      <c r="C4" s="53"/>
      <c r="D4" s="53"/>
      <c r="E4" s="53"/>
      <c r="F4" s="53"/>
      <c r="G4" s="53"/>
      <c r="H4" s="53"/>
      <c r="I4" s="2"/>
      <c r="J4" s="2"/>
      <c r="L4" s="5"/>
      <c r="M4" s="5"/>
      <c r="N4" s="5"/>
      <c r="O4" s="5"/>
    </row>
    <row r="5" spans="1:25" s="5" customFormat="1" ht="31.5" customHeight="1" thickBot="1" x14ac:dyDescent="0.25">
      <c r="B5" s="53"/>
      <c r="C5" s="53"/>
      <c r="D5" s="53"/>
      <c r="E5" s="53"/>
      <c r="F5" s="53"/>
      <c r="G5" s="53"/>
      <c r="H5" s="53"/>
      <c r="I5" s="57"/>
      <c r="J5" s="58"/>
      <c r="K5" s="59"/>
      <c r="L5" s="41" t="s">
        <v>8</v>
      </c>
      <c r="S5" s="5" t="s">
        <v>0</v>
      </c>
    </row>
    <row r="6" spans="1:25" s="5" customFormat="1" ht="23.25" customHeight="1" thickBot="1" x14ac:dyDescent="0.25">
      <c r="A6" s="1"/>
      <c r="B6" s="3"/>
      <c r="C6" s="44" t="s">
        <v>1</v>
      </c>
      <c r="D6" s="45"/>
      <c r="I6" s="6"/>
      <c r="J6" s="6"/>
      <c r="K6" s="6"/>
      <c r="L6" s="6"/>
      <c r="M6" s="6"/>
      <c r="N6" s="6"/>
      <c r="S6" s="5" t="s">
        <v>2</v>
      </c>
    </row>
    <row r="7" spans="1:25" ht="4.5" customHeight="1" x14ac:dyDescent="0.25">
      <c r="A7" s="5"/>
      <c r="B7" s="5"/>
      <c r="C7" s="5"/>
      <c r="D7" s="5"/>
      <c r="E7" s="5"/>
      <c r="F7" s="4"/>
      <c r="G7" s="4"/>
      <c r="H7" s="4"/>
      <c r="I7" s="4"/>
      <c r="J7" s="4"/>
      <c r="K7" s="4"/>
      <c r="L7" s="4"/>
      <c r="M7" s="4"/>
      <c r="N7" s="4"/>
      <c r="X7" s="5"/>
      <c r="Y7" s="5"/>
    </row>
    <row r="8" spans="1:25" ht="8.25" customHeight="1" thickBot="1" x14ac:dyDescent="0.3">
      <c r="A8" s="5"/>
      <c r="B8" s="5"/>
      <c r="C8" s="5"/>
      <c r="D8" s="5"/>
      <c r="E8" s="5"/>
      <c r="F8" s="4"/>
      <c r="G8" s="5"/>
      <c r="H8" s="5"/>
      <c r="I8" s="6"/>
      <c r="J8" s="6"/>
      <c r="K8" s="6"/>
      <c r="L8" s="6"/>
      <c r="M8" s="6"/>
      <c r="N8" s="4"/>
      <c r="X8" s="5"/>
      <c r="Y8" s="5"/>
    </row>
    <row r="9" spans="1:25" ht="28.5" thickTop="1" thickBot="1" x14ac:dyDescent="0.3">
      <c r="A9" s="5"/>
      <c r="B9" s="5"/>
      <c r="C9" s="5"/>
      <c r="D9" s="5"/>
      <c r="E9" s="5"/>
      <c r="F9" s="4"/>
      <c r="G9" s="5"/>
      <c r="H9" s="60"/>
      <c r="I9" s="7"/>
      <c r="J9" s="61" t="s">
        <v>17</v>
      </c>
      <c r="K9" s="62"/>
      <c r="L9" s="63"/>
      <c r="M9" s="5"/>
      <c r="N9" s="4"/>
      <c r="X9" s="5"/>
      <c r="Y9" s="5"/>
    </row>
    <row r="10" spans="1:25" ht="9.75" customHeight="1" thickTop="1" x14ac:dyDescent="0.25">
      <c r="A10" s="5"/>
      <c r="B10" s="5"/>
      <c r="C10" s="5"/>
      <c r="D10" s="5"/>
      <c r="E10" s="6"/>
      <c r="F10" s="8"/>
      <c r="G10" s="6"/>
      <c r="H10" s="60"/>
      <c r="I10" s="5"/>
      <c r="J10" s="6"/>
      <c r="K10" s="5"/>
      <c r="L10" s="6"/>
      <c r="M10" s="6"/>
      <c r="N10" s="4"/>
      <c r="X10" s="5"/>
      <c r="Y10" s="5"/>
    </row>
    <row r="11" spans="1:25" ht="15" customHeight="1" x14ac:dyDescent="0.25">
      <c r="A11" s="6"/>
      <c r="B11" s="64" t="s">
        <v>3</v>
      </c>
      <c r="C11" s="22"/>
      <c r="D11" s="64" t="s">
        <v>4</v>
      </c>
      <c r="E11" s="6"/>
      <c r="F11" s="8"/>
      <c r="G11" s="6"/>
      <c r="H11" s="60"/>
      <c r="I11" s="9"/>
      <c r="J11" s="65"/>
      <c r="K11" s="66"/>
      <c r="L11" s="67"/>
      <c r="M11" s="6"/>
      <c r="N11" s="4"/>
      <c r="X11" s="5"/>
      <c r="Y11" s="5"/>
    </row>
    <row r="12" spans="1:25" x14ac:dyDescent="0.25">
      <c r="A12" s="6"/>
      <c r="B12" s="64"/>
      <c r="C12" s="22"/>
      <c r="D12" s="64"/>
      <c r="E12" s="6"/>
      <c r="F12" s="8"/>
      <c r="G12" s="6"/>
      <c r="H12" s="6"/>
      <c r="I12" s="6"/>
      <c r="J12" s="5"/>
      <c r="K12" s="5"/>
      <c r="L12" s="6"/>
      <c r="M12" s="6"/>
      <c r="N12" s="4"/>
      <c r="X12" s="5"/>
      <c r="Y12" s="5"/>
    </row>
    <row r="13" spans="1:25" ht="3.75" customHeight="1" x14ac:dyDescent="0.25">
      <c r="A13" s="5"/>
      <c r="B13" s="5"/>
      <c r="C13" s="22"/>
      <c r="D13" s="6"/>
      <c r="E13" s="5"/>
      <c r="F13" s="4"/>
      <c r="G13" s="5"/>
      <c r="H13" s="6"/>
      <c r="I13" s="10"/>
      <c r="J13" s="11"/>
      <c r="K13" s="5"/>
      <c r="L13" s="6" t="s">
        <v>27</v>
      </c>
      <c r="M13" s="6"/>
      <c r="N13" s="4"/>
      <c r="X13" s="5"/>
      <c r="Y13" s="5"/>
    </row>
    <row r="14" spans="1:25" ht="19.5" customHeight="1" x14ac:dyDescent="0.25">
      <c r="A14" s="19"/>
      <c r="B14" s="12" t="s">
        <v>9</v>
      </c>
      <c r="C14" s="22"/>
      <c r="D14" s="13">
        <f>SUM(D15:D17)</f>
        <v>0.126</v>
      </c>
      <c r="E14" s="19"/>
      <c r="F14" s="14"/>
      <c r="G14" s="15"/>
      <c r="H14" s="16" t="s">
        <v>25</v>
      </c>
      <c r="I14" s="17" t="s">
        <v>11</v>
      </c>
      <c r="J14" s="18">
        <f>IF(AND($I$5&gt;0,$R$40&gt;0),"-----",IF(D14&lt;&gt;"",D14*$J$41,""))</f>
        <v>0.126</v>
      </c>
      <c r="K14" s="15"/>
      <c r="L14" s="46" t="s">
        <v>28</v>
      </c>
      <c r="M14" s="19"/>
      <c r="N14" s="4"/>
      <c r="R14" s="5" t="str">
        <f>IF(I14="","",I14)</f>
        <v>kg</v>
      </c>
      <c r="S14" s="5">
        <f t="shared" ref="S14:S37" si="0">IF(AND(B14&lt;&gt;"o",B14&lt;&gt;"o2",B14&lt;&gt;"o3"),D14,0)</f>
        <v>0</v>
      </c>
      <c r="X14" s="15"/>
      <c r="Y14" s="15"/>
    </row>
    <row r="15" spans="1:25" ht="19.5" customHeight="1" x14ac:dyDescent="0.25">
      <c r="A15" s="19"/>
      <c r="B15" s="12" t="s">
        <v>10</v>
      </c>
      <c r="C15" s="22"/>
      <c r="D15" s="13">
        <v>0.06</v>
      </c>
      <c r="E15" s="19"/>
      <c r="F15" s="14"/>
      <c r="G15" s="15"/>
      <c r="H15" s="16" t="s">
        <v>22</v>
      </c>
      <c r="I15" s="17" t="s">
        <v>11</v>
      </c>
      <c r="J15" s="18">
        <f t="shared" ref="J15:J37" si="1">IF(AND($I$5&gt;0,$R$40&gt;0),"-----",IF(D15&lt;&gt;"",D15*$J$41,""))</f>
        <v>0.06</v>
      </c>
      <c r="K15" s="15"/>
      <c r="L15" s="47"/>
      <c r="M15" s="19"/>
      <c r="N15" s="4"/>
      <c r="R15" s="5" t="str">
        <f t="shared" ref="R15:R37" si="2">IF(I15="","",I15)</f>
        <v>kg</v>
      </c>
      <c r="S15" s="5">
        <f t="shared" si="0"/>
        <v>0.06</v>
      </c>
      <c r="X15" s="15"/>
      <c r="Y15" s="15"/>
    </row>
    <row r="16" spans="1:25" ht="19.5" customHeight="1" x14ac:dyDescent="0.25">
      <c r="A16" s="19"/>
      <c r="B16" s="12" t="s">
        <v>10</v>
      </c>
      <c r="C16" s="22"/>
      <c r="D16" s="13">
        <v>0.06</v>
      </c>
      <c r="E16" s="19"/>
      <c r="F16" s="14"/>
      <c r="G16" s="15"/>
      <c r="H16" s="16" t="s">
        <v>12</v>
      </c>
      <c r="I16" s="17" t="s">
        <v>11</v>
      </c>
      <c r="J16" s="18">
        <f t="shared" si="1"/>
        <v>0.06</v>
      </c>
      <c r="K16" s="15"/>
      <c r="L16" s="47"/>
      <c r="M16" s="19"/>
      <c r="N16" s="4"/>
      <c r="R16" s="5" t="str">
        <f t="shared" si="2"/>
        <v>kg</v>
      </c>
      <c r="S16" s="5">
        <f t="shared" si="0"/>
        <v>0.06</v>
      </c>
      <c r="X16" s="15"/>
      <c r="Y16" s="15"/>
    </row>
    <row r="17" spans="1:25" ht="19.5" customHeight="1" x14ac:dyDescent="0.25">
      <c r="A17" s="19"/>
      <c r="B17" s="12" t="s">
        <v>10</v>
      </c>
      <c r="C17" s="22"/>
      <c r="D17" s="13">
        <v>6.0000000000000001E-3</v>
      </c>
      <c r="E17" s="19"/>
      <c r="F17" s="14"/>
      <c r="G17" s="15"/>
      <c r="H17" s="16" t="s">
        <v>19</v>
      </c>
      <c r="I17" s="17" t="s">
        <v>11</v>
      </c>
      <c r="J17" s="18">
        <f t="shared" si="1"/>
        <v>6.0000000000000001E-3</v>
      </c>
      <c r="K17" s="15"/>
      <c r="L17" s="47"/>
      <c r="M17" s="19"/>
      <c r="N17" s="4"/>
      <c r="R17" s="5" t="str">
        <f t="shared" si="2"/>
        <v>kg</v>
      </c>
      <c r="S17" s="5">
        <f t="shared" si="0"/>
        <v>6.0000000000000001E-3</v>
      </c>
      <c r="X17" s="43"/>
      <c r="Y17" s="15"/>
    </row>
    <row r="18" spans="1:25" ht="19.5" customHeight="1" x14ac:dyDescent="0.25">
      <c r="A18" s="19"/>
      <c r="B18" s="12" t="s">
        <v>9</v>
      </c>
      <c r="C18" s="22"/>
      <c r="D18" s="13">
        <f>SUM(D19:D22)</f>
        <v>0.30399999999999999</v>
      </c>
      <c r="E18" s="19"/>
      <c r="F18" s="14"/>
      <c r="G18" s="15"/>
      <c r="H18" s="16" t="s">
        <v>26</v>
      </c>
      <c r="I18" s="17" t="s">
        <v>11</v>
      </c>
      <c r="J18" s="18">
        <f t="shared" si="1"/>
        <v>0.30399999999999999</v>
      </c>
      <c r="K18" s="15"/>
      <c r="L18" s="47"/>
      <c r="M18" s="19"/>
      <c r="N18" s="4"/>
      <c r="R18" s="5" t="str">
        <f t="shared" si="2"/>
        <v>kg</v>
      </c>
      <c r="S18" s="5">
        <f t="shared" si="0"/>
        <v>0</v>
      </c>
      <c r="X18" s="15"/>
      <c r="Y18" s="15"/>
    </row>
    <row r="19" spans="1:25" ht="19.5" customHeight="1" x14ac:dyDescent="0.25">
      <c r="A19" s="19"/>
      <c r="B19" s="12" t="s">
        <v>10</v>
      </c>
      <c r="C19" s="22"/>
      <c r="D19" s="13">
        <v>0.15</v>
      </c>
      <c r="E19" s="19"/>
      <c r="F19" s="14"/>
      <c r="G19" s="15"/>
      <c r="H19" s="16" t="s">
        <v>23</v>
      </c>
      <c r="I19" s="17" t="s">
        <v>11</v>
      </c>
      <c r="J19" s="18">
        <f t="shared" si="1"/>
        <v>0.15</v>
      </c>
      <c r="K19" s="15"/>
      <c r="L19" s="47"/>
      <c r="M19" s="19"/>
      <c r="N19" s="4"/>
      <c r="R19" s="5" t="str">
        <f t="shared" si="2"/>
        <v>kg</v>
      </c>
      <c r="S19" s="5">
        <f t="shared" si="0"/>
        <v>0.15</v>
      </c>
      <c r="X19" s="15"/>
      <c r="Y19" s="15"/>
    </row>
    <row r="20" spans="1:25" ht="19.5" customHeight="1" x14ac:dyDescent="0.25">
      <c r="A20" s="19"/>
      <c r="B20" s="12" t="s">
        <v>10</v>
      </c>
      <c r="C20" s="22"/>
      <c r="D20" s="13">
        <v>0.15</v>
      </c>
      <c r="E20" s="19"/>
      <c r="F20" s="14"/>
      <c r="G20" s="15"/>
      <c r="H20" s="16" t="s">
        <v>12</v>
      </c>
      <c r="I20" s="17" t="s">
        <v>11</v>
      </c>
      <c r="J20" s="18">
        <f t="shared" si="1"/>
        <v>0.15</v>
      </c>
      <c r="K20" s="15"/>
      <c r="L20" s="47"/>
      <c r="M20" s="19"/>
      <c r="N20" s="4"/>
      <c r="R20" s="5" t="str">
        <f t="shared" si="2"/>
        <v>kg</v>
      </c>
      <c r="S20" s="5">
        <f t="shared" si="0"/>
        <v>0.15</v>
      </c>
      <c r="X20" s="15"/>
      <c r="Y20" s="15"/>
    </row>
    <row r="21" spans="1:25" ht="19.5" customHeight="1" x14ac:dyDescent="0.25">
      <c r="A21" s="19"/>
      <c r="B21" s="12" t="s">
        <v>10</v>
      </c>
      <c r="C21" s="22"/>
      <c r="D21" s="13">
        <v>2E-3</v>
      </c>
      <c r="E21" s="19"/>
      <c r="F21" s="14"/>
      <c r="G21" s="15"/>
      <c r="H21" s="16" t="s">
        <v>14</v>
      </c>
      <c r="I21" s="17" t="s">
        <v>11</v>
      </c>
      <c r="J21" s="18">
        <f t="shared" si="1"/>
        <v>2E-3</v>
      </c>
      <c r="K21" s="15"/>
      <c r="L21" s="47"/>
      <c r="M21" s="19"/>
      <c r="N21" s="4"/>
      <c r="R21" s="5" t="str">
        <f t="shared" si="2"/>
        <v>kg</v>
      </c>
      <c r="S21" s="5">
        <f t="shared" si="0"/>
        <v>2E-3</v>
      </c>
      <c r="X21" s="15"/>
      <c r="Y21" s="15"/>
    </row>
    <row r="22" spans="1:25" ht="19.5" customHeight="1" x14ac:dyDescent="0.25">
      <c r="A22" s="19"/>
      <c r="B22" s="12" t="s">
        <v>10</v>
      </c>
      <c r="C22" s="22"/>
      <c r="D22" s="13">
        <v>2E-3</v>
      </c>
      <c r="E22" s="19"/>
      <c r="F22" s="14"/>
      <c r="G22" s="15"/>
      <c r="H22" s="16" t="s">
        <v>15</v>
      </c>
      <c r="I22" s="17" t="s">
        <v>11</v>
      </c>
      <c r="J22" s="18">
        <f t="shared" si="1"/>
        <v>2E-3</v>
      </c>
      <c r="K22" s="15"/>
      <c r="L22" s="47"/>
      <c r="M22" s="19"/>
      <c r="N22" s="4"/>
      <c r="R22" s="5" t="str">
        <f t="shared" si="2"/>
        <v>kg</v>
      </c>
      <c r="S22" s="5">
        <f t="shared" si="0"/>
        <v>2E-3</v>
      </c>
      <c r="X22" s="15"/>
      <c r="Y22" s="15"/>
    </row>
    <row r="23" spans="1:25" ht="19.5" customHeight="1" x14ac:dyDescent="0.25">
      <c r="A23" s="19"/>
      <c r="B23" s="12" t="s">
        <v>20</v>
      </c>
      <c r="C23" s="22"/>
      <c r="D23" s="13">
        <v>0.44</v>
      </c>
      <c r="E23" s="19"/>
      <c r="F23" s="14"/>
      <c r="G23" s="15"/>
      <c r="H23" s="16" t="s">
        <v>24</v>
      </c>
      <c r="I23" s="17" t="s">
        <v>11</v>
      </c>
      <c r="J23" s="18">
        <f t="shared" si="1"/>
        <v>0.44</v>
      </c>
      <c r="K23" s="15"/>
      <c r="L23" s="47"/>
      <c r="M23" s="19"/>
      <c r="N23" s="4"/>
      <c r="R23" s="5" t="str">
        <f t="shared" si="2"/>
        <v>kg</v>
      </c>
      <c r="S23" s="5">
        <f t="shared" si="0"/>
        <v>0.44</v>
      </c>
      <c r="X23" s="15"/>
      <c r="Y23" s="15"/>
    </row>
    <row r="24" spans="1:25" ht="19.5" customHeight="1" x14ac:dyDescent="0.25">
      <c r="A24" s="19"/>
      <c r="B24" s="12" t="s">
        <v>20</v>
      </c>
      <c r="C24" s="22"/>
      <c r="D24" s="13">
        <v>0.35</v>
      </c>
      <c r="E24" s="19"/>
      <c r="F24" s="14"/>
      <c r="G24" s="15"/>
      <c r="H24" s="16" t="s">
        <v>13</v>
      </c>
      <c r="I24" s="17" t="s">
        <v>11</v>
      </c>
      <c r="J24" s="18">
        <f t="shared" si="1"/>
        <v>0.35</v>
      </c>
      <c r="K24" s="15"/>
      <c r="L24" s="47"/>
      <c r="M24" s="19"/>
      <c r="N24" s="4"/>
      <c r="R24" s="5" t="str">
        <f t="shared" si="2"/>
        <v>kg</v>
      </c>
      <c r="S24" s="5">
        <f t="shared" si="0"/>
        <v>0.35</v>
      </c>
      <c r="X24" s="15"/>
      <c r="Y24" s="15"/>
    </row>
    <row r="25" spans="1:25" ht="19.5" customHeight="1" x14ac:dyDescent="0.25">
      <c r="A25" s="19"/>
      <c r="B25" s="12" t="s">
        <v>20</v>
      </c>
      <c r="C25" s="22"/>
      <c r="D25" s="13">
        <v>0.02</v>
      </c>
      <c r="E25" s="19"/>
      <c r="F25" s="14"/>
      <c r="G25" s="15"/>
      <c r="H25" s="16" t="s">
        <v>15</v>
      </c>
      <c r="I25" s="17" t="s">
        <v>11</v>
      </c>
      <c r="J25" s="18">
        <f t="shared" si="1"/>
        <v>0.02</v>
      </c>
      <c r="K25" s="15"/>
      <c r="L25" s="47"/>
      <c r="M25" s="19"/>
      <c r="N25" s="4"/>
      <c r="R25" s="5" t="str">
        <f t="shared" si="2"/>
        <v>kg</v>
      </c>
      <c r="S25" s="5">
        <f t="shared" si="0"/>
        <v>0.02</v>
      </c>
      <c r="X25" s="15"/>
      <c r="Y25" s="15"/>
    </row>
    <row r="26" spans="1:25" ht="19.5" customHeight="1" x14ac:dyDescent="0.25">
      <c r="A26" s="19"/>
      <c r="B26" s="12" t="s">
        <v>20</v>
      </c>
      <c r="C26" s="22"/>
      <c r="D26" s="13">
        <v>1.9E-2</v>
      </c>
      <c r="E26" s="19"/>
      <c r="F26" s="14"/>
      <c r="G26" s="15"/>
      <c r="H26" s="16" t="s">
        <v>14</v>
      </c>
      <c r="I26" s="17" t="s">
        <v>11</v>
      </c>
      <c r="J26" s="18">
        <f t="shared" si="1"/>
        <v>1.9E-2</v>
      </c>
      <c r="K26" s="15"/>
      <c r="L26" s="47"/>
      <c r="M26" s="19"/>
      <c r="N26" s="4"/>
      <c r="R26" s="5" t="str">
        <f t="shared" si="2"/>
        <v>kg</v>
      </c>
      <c r="S26" s="5">
        <f t="shared" si="0"/>
        <v>1.9E-2</v>
      </c>
      <c r="X26" s="15"/>
      <c r="Y26" s="15"/>
    </row>
    <row r="27" spans="1:25" ht="19.5" customHeight="1" x14ac:dyDescent="0.25">
      <c r="A27" s="19"/>
      <c r="B27" s="12" t="s">
        <v>20</v>
      </c>
      <c r="C27" s="22"/>
      <c r="D27" s="13">
        <v>0.03</v>
      </c>
      <c r="E27" s="19"/>
      <c r="F27" s="14"/>
      <c r="G27" s="15"/>
      <c r="H27" s="16" t="s">
        <v>18</v>
      </c>
      <c r="I27" s="17" t="s">
        <v>11</v>
      </c>
      <c r="J27" s="18">
        <f t="shared" si="1"/>
        <v>0.03</v>
      </c>
      <c r="K27" s="15"/>
      <c r="L27" s="47"/>
      <c r="M27" s="19"/>
      <c r="N27" s="4"/>
      <c r="R27" s="5" t="str">
        <f t="shared" si="2"/>
        <v>kg</v>
      </c>
      <c r="S27" s="5">
        <f t="shared" si="0"/>
        <v>0.03</v>
      </c>
      <c r="X27" s="15"/>
      <c r="Y27" s="15"/>
    </row>
    <row r="28" spans="1:25" ht="19.5" customHeight="1" x14ac:dyDescent="0.25">
      <c r="A28" s="19"/>
      <c r="B28" s="12" t="s">
        <v>20</v>
      </c>
      <c r="C28" s="22"/>
      <c r="D28" s="13">
        <v>0.2</v>
      </c>
      <c r="E28" s="19"/>
      <c r="F28" s="14"/>
      <c r="G28" s="15"/>
      <c r="H28" s="16" t="s">
        <v>29</v>
      </c>
      <c r="I28" s="17" t="s">
        <v>11</v>
      </c>
      <c r="J28" s="18">
        <f t="shared" si="1"/>
        <v>0.2</v>
      </c>
      <c r="K28" s="15"/>
      <c r="L28" s="47"/>
      <c r="M28" s="19"/>
      <c r="N28" s="4"/>
      <c r="R28" s="5" t="str">
        <f t="shared" si="2"/>
        <v>kg</v>
      </c>
      <c r="S28" s="5">
        <f t="shared" si="0"/>
        <v>0.2</v>
      </c>
      <c r="X28" s="15"/>
      <c r="Y28" s="15"/>
    </row>
    <row r="29" spans="1:25" ht="19.5" customHeight="1" x14ac:dyDescent="0.25">
      <c r="A29" s="19"/>
      <c r="B29" s="12" t="s">
        <v>20</v>
      </c>
      <c r="C29" s="22"/>
      <c r="D29" s="13">
        <v>0.21</v>
      </c>
      <c r="E29" s="19"/>
      <c r="F29" s="14"/>
      <c r="G29" s="15"/>
      <c r="H29" s="16" t="s">
        <v>12</v>
      </c>
      <c r="I29" s="17" t="s">
        <v>11</v>
      </c>
      <c r="J29" s="18">
        <f t="shared" si="1"/>
        <v>0.21</v>
      </c>
      <c r="K29" s="15"/>
      <c r="L29" s="47"/>
      <c r="M29" s="19"/>
      <c r="N29" s="4"/>
      <c r="R29" s="5" t="str">
        <f t="shared" si="2"/>
        <v>kg</v>
      </c>
      <c r="S29" s="5">
        <f t="shared" si="0"/>
        <v>0.21</v>
      </c>
      <c r="X29" s="15"/>
      <c r="Y29" s="15"/>
    </row>
    <row r="30" spans="1:25" ht="19.5" customHeight="1" x14ac:dyDescent="0.25">
      <c r="A30" s="19"/>
      <c r="B30" s="20" t="s">
        <v>20</v>
      </c>
      <c r="C30" s="22"/>
      <c r="D30" s="13" t="s">
        <v>20</v>
      </c>
      <c r="E30" s="19"/>
      <c r="F30" s="14"/>
      <c r="G30" s="15"/>
      <c r="H30" s="16" t="s">
        <v>21</v>
      </c>
      <c r="I30" s="17" t="s">
        <v>20</v>
      </c>
      <c r="J30" s="18" t="str">
        <f t="shared" si="1"/>
        <v/>
      </c>
      <c r="K30" s="15"/>
      <c r="L30" s="47"/>
      <c r="M30" s="19"/>
      <c r="N30" s="4"/>
      <c r="R30" s="5" t="str">
        <f t="shared" si="2"/>
        <v/>
      </c>
      <c r="S30" s="5" t="str">
        <f t="shared" si="0"/>
        <v/>
      </c>
      <c r="X30" s="15"/>
      <c r="Y30" s="15"/>
    </row>
    <row r="31" spans="1:25" ht="19.5" customHeight="1" x14ac:dyDescent="0.25">
      <c r="A31" s="19"/>
      <c r="B31" s="20" t="s">
        <v>20</v>
      </c>
      <c r="C31" s="22"/>
      <c r="D31" s="13">
        <v>0.04</v>
      </c>
      <c r="E31" s="19"/>
      <c r="F31" s="14"/>
      <c r="G31" s="15"/>
      <c r="H31" s="16" t="s">
        <v>16</v>
      </c>
      <c r="I31" s="17" t="s">
        <v>11</v>
      </c>
      <c r="J31" s="18">
        <f t="shared" si="1"/>
        <v>0.04</v>
      </c>
      <c r="K31" s="15"/>
      <c r="L31" s="47"/>
      <c r="M31" s="19"/>
      <c r="N31" s="4"/>
      <c r="R31" s="5" t="str">
        <f t="shared" si="2"/>
        <v>kg</v>
      </c>
      <c r="S31" s="5">
        <f t="shared" si="0"/>
        <v>0.04</v>
      </c>
      <c r="X31" s="15"/>
      <c r="Y31" s="15"/>
    </row>
    <row r="32" spans="1:25" ht="19.5" customHeight="1" x14ac:dyDescent="0.25">
      <c r="A32" s="19"/>
      <c r="B32" s="20" t="s">
        <v>20</v>
      </c>
      <c r="C32" s="22"/>
      <c r="D32" s="13" t="s">
        <v>20</v>
      </c>
      <c r="E32" s="19"/>
      <c r="F32" s="14"/>
      <c r="G32" s="15"/>
      <c r="H32" s="16" t="s">
        <v>20</v>
      </c>
      <c r="I32" s="17" t="s">
        <v>20</v>
      </c>
      <c r="J32" s="18" t="str">
        <f t="shared" si="1"/>
        <v/>
      </c>
      <c r="K32" s="15"/>
      <c r="L32" s="47"/>
      <c r="M32" s="19"/>
      <c r="N32" s="4"/>
      <c r="R32" s="5" t="str">
        <f t="shared" si="2"/>
        <v/>
      </c>
      <c r="S32" s="5" t="str">
        <f t="shared" si="0"/>
        <v/>
      </c>
      <c r="X32" s="15"/>
      <c r="Y32" s="15"/>
    </row>
    <row r="33" spans="1:25" ht="19.5" customHeight="1" x14ac:dyDescent="0.25">
      <c r="A33" s="19"/>
      <c r="B33" s="20"/>
      <c r="C33" s="22"/>
      <c r="D33" s="13"/>
      <c r="E33" s="19"/>
      <c r="F33" s="14"/>
      <c r="G33" s="15"/>
      <c r="H33" s="16"/>
      <c r="I33" s="17"/>
      <c r="J33" s="18" t="str">
        <f t="shared" si="1"/>
        <v/>
      </c>
      <c r="K33" s="15"/>
      <c r="L33" s="47"/>
      <c r="M33" s="19"/>
      <c r="N33" s="4"/>
      <c r="R33" s="5" t="str">
        <f t="shared" si="2"/>
        <v/>
      </c>
      <c r="S33" s="5">
        <f t="shared" si="0"/>
        <v>0</v>
      </c>
      <c r="X33" s="15"/>
      <c r="Y33" s="15"/>
    </row>
    <row r="34" spans="1:25" ht="19.5" customHeight="1" x14ac:dyDescent="0.25">
      <c r="A34" s="19"/>
      <c r="B34" s="20"/>
      <c r="C34" s="22"/>
      <c r="D34" s="13"/>
      <c r="E34" s="19"/>
      <c r="F34" s="14"/>
      <c r="G34" s="15"/>
      <c r="H34" s="16"/>
      <c r="I34" s="17"/>
      <c r="J34" s="18" t="str">
        <f t="shared" si="1"/>
        <v/>
      </c>
      <c r="K34" s="15"/>
      <c r="L34" s="47"/>
      <c r="M34" s="19"/>
      <c r="N34" s="4"/>
      <c r="R34" s="5" t="str">
        <f t="shared" si="2"/>
        <v/>
      </c>
      <c r="S34" s="5">
        <f t="shared" si="0"/>
        <v>0</v>
      </c>
      <c r="X34" s="15"/>
      <c r="Y34" s="15"/>
    </row>
    <row r="35" spans="1:25" ht="19.5" customHeight="1" x14ac:dyDescent="0.25">
      <c r="A35" s="19"/>
      <c r="B35" s="20"/>
      <c r="C35" s="22"/>
      <c r="D35" s="13"/>
      <c r="E35" s="19"/>
      <c r="F35" s="14"/>
      <c r="G35" s="15"/>
      <c r="H35" s="16"/>
      <c r="I35" s="17"/>
      <c r="J35" s="18" t="str">
        <f t="shared" si="1"/>
        <v/>
      </c>
      <c r="K35" s="15"/>
      <c r="L35" s="47"/>
      <c r="M35" s="19"/>
      <c r="N35" s="4"/>
      <c r="R35" s="5" t="str">
        <f t="shared" si="2"/>
        <v/>
      </c>
      <c r="S35" s="5">
        <f t="shared" si="0"/>
        <v>0</v>
      </c>
      <c r="X35" s="15"/>
      <c r="Y35" s="15"/>
    </row>
    <row r="36" spans="1:25" ht="19.5" customHeight="1" x14ac:dyDescent="0.25">
      <c r="A36" s="19"/>
      <c r="B36" s="20"/>
      <c r="C36" s="22"/>
      <c r="D36" s="13"/>
      <c r="E36" s="19"/>
      <c r="F36" s="14"/>
      <c r="G36" s="15"/>
      <c r="H36" s="16"/>
      <c r="I36" s="17"/>
      <c r="J36" s="18" t="str">
        <f t="shared" si="1"/>
        <v/>
      </c>
      <c r="K36" s="15"/>
      <c r="L36" s="47"/>
      <c r="M36" s="19"/>
      <c r="N36" s="4"/>
      <c r="R36" s="5" t="str">
        <f t="shared" si="2"/>
        <v/>
      </c>
      <c r="S36" s="5">
        <f t="shared" si="0"/>
        <v>0</v>
      </c>
      <c r="X36" s="15"/>
      <c r="Y36" s="15"/>
    </row>
    <row r="37" spans="1:25" ht="19.5" customHeight="1" x14ac:dyDescent="0.25">
      <c r="A37" s="19"/>
      <c r="B37" s="20"/>
      <c r="C37" s="22"/>
      <c r="D37" s="13"/>
      <c r="E37" s="19"/>
      <c r="F37" s="14"/>
      <c r="G37" s="15"/>
      <c r="H37" s="16"/>
      <c r="I37" s="17"/>
      <c r="J37" s="18" t="str">
        <f t="shared" si="1"/>
        <v/>
      </c>
      <c r="K37" s="15"/>
      <c r="L37" s="48"/>
      <c r="M37" s="19"/>
      <c r="N37" s="4"/>
      <c r="R37" s="5" t="str">
        <f t="shared" si="2"/>
        <v/>
      </c>
      <c r="S37" s="5">
        <f t="shared" si="0"/>
        <v>0</v>
      </c>
      <c r="X37" s="15"/>
      <c r="Y37" s="15"/>
    </row>
    <row r="38" spans="1:25" ht="3.75" customHeight="1" x14ac:dyDescent="0.25">
      <c r="A38" s="37"/>
      <c r="B38" s="37"/>
      <c r="C38" s="22"/>
      <c r="D38" s="38"/>
      <c r="E38" s="22"/>
      <c r="F38" s="21"/>
      <c r="G38" s="22"/>
      <c r="H38" s="22"/>
      <c r="I38" s="22"/>
      <c r="J38" s="22"/>
      <c r="K38" s="22"/>
      <c r="L38" s="19"/>
      <c r="M38" s="19"/>
      <c r="N38" s="4"/>
      <c r="Q38" s="5" t="str">
        <f t="shared" ref="Q38:Y38" si="3">IF(S38&lt;&gt;"","X","")</f>
        <v/>
      </c>
      <c r="R38" s="5" t="str">
        <f t="shared" si="3"/>
        <v/>
      </c>
      <c r="S38" s="5" t="str">
        <f t="shared" si="3"/>
        <v/>
      </c>
      <c r="T38" s="5" t="str">
        <f t="shared" si="3"/>
        <v/>
      </c>
      <c r="U38" s="5" t="str">
        <f t="shared" si="3"/>
        <v/>
      </c>
      <c r="V38" s="5" t="str">
        <f t="shared" si="3"/>
        <v/>
      </c>
      <c r="W38" s="5" t="str">
        <f t="shared" si="3"/>
        <v/>
      </c>
      <c r="X38" s="37" t="str">
        <f t="shared" si="3"/>
        <v/>
      </c>
      <c r="Y38" s="37" t="str">
        <f t="shared" si="3"/>
        <v/>
      </c>
    </row>
    <row r="39" spans="1:25" ht="3.75" customHeight="1" thickBot="1" x14ac:dyDescent="0.3">
      <c r="A39" s="5"/>
      <c r="B39" s="5"/>
      <c r="C39" s="22"/>
      <c r="D39" s="24"/>
      <c r="E39" s="5"/>
      <c r="F39" s="4"/>
      <c r="G39" s="5"/>
      <c r="H39" s="23"/>
      <c r="I39" s="24"/>
      <c r="J39" s="25"/>
      <c r="K39" s="5"/>
      <c r="L39" s="6"/>
      <c r="M39" s="6"/>
      <c r="N39" s="4"/>
      <c r="X39" s="5"/>
      <c r="Y39" s="5"/>
    </row>
    <row r="40" spans="1:25" ht="21" customHeight="1" thickBot="1" x14ac:dyDescent="0.3">
      <c r="A40" s="39"/>
      <c r="B40" s="39"/>
      <c r="C40" s="22"/>
      <c r="D40" s="40">
        <f>S40</f>
        <v>1.7390000000000001</v>
      </c>
      <c r="E40" s="5"/>
      <c r="F40" s="4"/>
      <c r="G40" s="5"/>
      <c r="H40" s="26">
        <f ca="1">NOW()</f>
        <v>42672.845419560188</v>
      </c>
      <c r="I40" s="27"/>
      <c r="J40" s="28">
        <f>IF($I$5&lt;&gt;"",$I$5*I3,I3*D40)</f>
        <v>1.7390000000000001</v>
      </c>
      <c r="K40" s="5"/>
      <c r="L40" s="6"/>
      <c r="M40" s="6"/>
      <c r="N40" s="4"/>
      <c r="R40" s="5">
        <f>COUNTIF(R14:R37,"=St.")</f>
        <v>0</v>
      </c>
      <c r="S40" s="5">
        <f>SUM(S13:S39)</f>
        <v>1.7390000000000001</v>
      </c>
      <c r="X40" s="5"/>
      <c r="Y40" s="5"/>
    </row>
    <row r="41" spans="1:25" ht="4.5" hidden="1" customHeight="1" x14ac:dyDescent="0.25">
      <c r="A41" s="39"/>
      <c r="B41" s="39"/>
      <c r="C41" s="22"/>
      <c r="D41" s="30"/>
      <c r="E41" s="6"/>
      <c r="F41" s="8"/>
      <c r="G41" s="5"/>
      <c r="H41" s="29"/>
      <c r="I41" s="30"/>
      <c r="J41" s="31">
        <f>IF($I$5&lt;&gt;"",I3*$I$5/$D$40,I3)</f>
        <v>1</v>
      </c>
      <c r="K41" s="5"/>
      <c r="L41" s="6"/>
      <c r="M41" s="6"/>
      <c r="N41" s="4"/>
      <c r="X41" s="5"/>
      <c r="Y41" s="5"/>
    </row>
    <row r="42" spans="1:25" ht="4.5" customHeight="1" x14ac:dyDescent="0.25">
      <c r="A42" s="39"/>
      <c r="B42" s="39"/>
      <c r="C42" s="22"/>
      <c r="D42" s="30"/>
      <c r="E42" s="6"/>
      <c r="F42" s="8"/>
      <c r="G42" s="5"/>
      <c r="H42" s="32"/>
      <c r="I42" s="30"/>
      <c r="J42" s="33"/>
      <c r="K42" s="5"/>
      <c r="L42" s="6"/>
      <c r="M42" s="6"/>
      <c r="N42" s="4"/>
      <c r="X42" s="5"/>
      <c r="Y42" s="5"/>
    </row>
    <row r="43" spans="1:25" ht="4.5" customHeight="1" x14ac:dyDescent="0.25">
      <c r="A43" s="6"/>
      <c r="B43" s="6"/>
      <c r="C43" s="22"/>
      <c r="D43" s="5"/>
      <c r="E43" s="6"/>
      <c r="F43" s="8"/>
      <c r="G43" s="4"/>
      <c r="H43" s="4"/>
      <c r="I43" s="4"/>
      <c r="J43" s="4"/>
      <c r="K43" s="4"/>
      <c r="L43" s="4"/>
      <c r="M43" s="4"/>
      <c r="N43" s="4"/>
      <c r="X43" s="5"/>
      <c r="Y43" s="5"/>
    </row>
    <row r="44" spans="1:25" ht="15.75" x14ac:dyDescent="0.25">
      <c r="A44" s="34"/>
      <c r="B44" s="34"/>
      <c r="C44" s="22"/>
      <c r="D44" s="35"/>
      <c r="E44" s="34"/>
      <c r="F44" s="34"/>
      <c r="G44" s="34"/>
      <c r="H44" s="34"/>
      <c r="I44" s="35"/>
      <c r="J44" s="5"/>
      <c r="K44" s="34"/>
      <c r="L44" s="34"/>
      <c r="M44" s="34"/>
      <c r="N44" s="5"/>
    </row>
    <row r="45" spans="1:25" ht="22.5" customHeight="1" x14ac:dyDescent="0.25">
      <c r="A45" s="5"/>
      <c r="B45" s="36" t="s">
        <v>5</v>
      </c>
      <c r="C45" s="5"/>
      <c r="D45" s="5"/>
      <c r="E45" s="5"/>
      <c r="F45" s="5"/>
      <c r="G45" s="5"/>
      <c r="H45" s="5"/>
      <c r="I45" s="5"/>
      <c r="J45" s="5"/>
      <c r="K45" s="5"/>
      <c r="L45" s="5"/>
      <c r="M45" s="5"/>
      <c r="N45" s="5"/>
    </row>
    <row r="46" spans="1:25" ht="6" customHeight="1" x14ac:dyDescent="0.25">
      <c r="A46" s="5"/>
      <c r="B46" s="5"/>
      <c r="C46" s="5"/>
      <c r="D46" s="5"/>
      <c r="E46" s="5"/>
      <c r="F46" s="5"/>
      <c r="G46" s="5"/>
      <c r="H46" s="5"/>
      <c r="I46" s="5"/>
      <c r="J46" s="5"/>
      <c r="K46" s="5"/>
      <c r="L46" s="5"/>
      <c r="M46" s="5"/>
      <c r="N46" s="5"/>
    </row>
    <row r="47" spans="1:25" ht="161.25" customHeight="1" x14ac:dyDescent="0.25">
      <c r="A47" s="5"/>
      <c r="B47" s="49" t="s">
        <v>6</v>
      </c>
      <c r="C47" s="50"/>
      <c r="D47" s="50"/>
      <c r="E47" s="50"/>
      <c r="F47" s="50"/>
      <c r="G47" s="50"/>
      <c r="H47" s="50"/>
      <c r="I47" s="50"/>
      <c r="J47" s="50"/>
      <c r="K47" s="50"/>
      <c r="L47" s="50"/>
      <c r="M47" s="51"/>
      <c r="N47" s="5"/>
    </row>
    <row r="48" spans="1:25" x14ac:dyDescent="0.25">
      <c r="A48" s="5"/>
      <c r="B48" s="5"/>
      <c r="C48" s="22"/>
      <c r="D48" s="5"/>
      <c r="E48" s="5"/>
      <c r="F48" s="5"/>
      <c r="G48" s="5"/>
      <c r="H48" s="5"/>
      <c r="I48" s="5"/>
      <c r="J48" s="5"/>
      <c r="K48" s="5"/>
      <c r="L48" s="5"/>
      <c r="M48" s="5"/>
      <c r="N48" s="5"/>
    </row>
    <row r="49" spans="1:14" ht="18.75" x14ac:dyDescent="0.3">
      <c r="A49" s="5"/>
      <c r="B49" s="52"/>
      <c r="C49" s="52"/>
      <c r="D49" s="52"/>
      <c r="E49" s="52"/>
      <c r="F49" s="52"/>
      <c r="G49" s="52"/>
      <c r="H49" s="52"/>
      <c r="I49" s="52"/>
      <c r="J49" s="52"/>
      <c r="K49" s="52"/>
      <c r="L49" s="52"/>
      <c r="M49" s="52"/>
      <c r="N49" s="5"/>
    </row>
    <row r="50" spans="1:14" x14ac:dyDescent="0.25">
      <c r="A50" s="5"/>
      <c r="B50" s="5"/>
      <c r="C50" s="22"/>
      <c r="D50" s="5"/>
      <c r="E50" s="5"/>
      <c r="F50" s="5"/>
      <c r="G50" s="5"/>
      <c r="H50" s="5"/>
      <c r="I50" s="5"/>
      <c r="J50" s="5"/>
      <c r="K50" s="5"/>
      <c r="L50" s="5"/>
      <c r="M50" s="5"/>
      <c r="N50" s="5"/>
    </row>
  </sheetData>
  <mergeCells count="11">
    <mergeCell ref="L14:L37"/>
    <mergeCell ref="B47:M47"/>
    <mergeCell ref="B49:M49"/>
    <mergeCell ref="B3:H5"/>
    <mergeCell ref="I3:K3"/>
    <mergeCell ref="I5:K5"/>
    <mergeCell ref="H9:H11"/>
    <mergeCell ref="J9:L9"/>
    <mergeCell ref="B11:B12"/>
    <mergeCell ref="D11:D12"/>
    <mergeCell ref="J11:L11"/>
  </mergeCells>
  <conditionalFormatting sqref="J14:J37">
    <cfRule type="expression" dxfId="10" priority="10" stopIfTrue="1">
      <formula>OR($B14="u",$B14="o2")</formula>
    </cfRule>
    <cfRule type="expression" dxfId="9" priority="11" stopIfTrue="1">
      <formula>$B14="u2"</formula>
    </cfRule>
  </conditionalFormatting>
  <conditionalFormatting sqref="H14:H37">
    <cfRule type="expression" dxfId="8" priority="5">
      <formula>EM="X"</formula>
    </cfRule>
    <cfRule type="expression" dxfId="7" priority="6">
      <formula>AND(EM="X",$B14="u2")</formula>
    </cfRule>
    <cfRule type="expression" dxfId="6" priority="7">
      <formula>AND(EM&lt;&gt;"X",$B14="u2")</formula>
    </cfRule>
    <cfRule type="expression" dxfId="5" priority="8">
      <formula>AND(EM="X",OR($B14="u",$B14="o2"))</formula>
    </cfRule>
    <cfRule type="expression" dxfId="4" priority="9">
      <formula>AND(EM&lt;&gt;"X",OR($B14="u",$B14="o2"))</formula>
    </cfRule>
  </conditionalFormatting>
  <conditionalFormatting sqref="D14:D37 B24:B37 I14:I37">
    <cfRule type="expression" dxfId="3" priority="4">
      <formula>EM="X"</formula>
    </cfRule>
  </conditionalFormatting>
  <conditionalFormatting sqref="L14:L37">
    <cfRule type="expression" dxfId="2" priority="3">
      <formula>EM="X"</formula>
    </cfRule>
  </conditionalFormatting>
  <conditionalFormatting sqref="J11:L11 J9:L9">
    <cfRule type="expression" dxfId="1" priority="2">
      <formula>EM="X"</formula>
    </cfRule>
  </conditionalFormatting>
  <conditionalFormatting sqref="B14:B23">
    <cfRule type="expression" dxfId="0" priority="1">
      <formula>EM="X"</formula>
    </cfRule>
  </conditionalFormatting>
  <dataValidations count="3">
    <dataValidation type="list" allowBlank="1" showInputMessage="1" showErrorMessage="1" errorTitle="Falsche Eingabe" error="Diese Zelle ist entweder leer oder enthält ein X." promptTitle="Falsche Eingabe" sqref="B6">
      <formula1>$S$5:$S$6</formula1>
    </dataValidation>
    <dataValidation type="list" allowBlank="1" showErrorMessage="1" sqref="I14:I37">
      <formula1>"kg,ltr,St."</formula1>
    </dataValidation>
    <dataValidation type="list" allowBlank="1" showInputMessage="1" showErrorMessage="1" sqref="B14:B37">
      <formula1>"o,u,o2,u2"</formula1>
    </dataValidation>
  </dataValidations>
  <pageMargins left="0.19" right="0.11" top="0.17" bottom="0.11" header="0.28000000000000003" footer="0.1"/>
  <pageSetup paperSize="9" scale="9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3</vt:i4>
      </vt:variant>
    </vt:vector>
  </HeadingPairs>
  <TitlesOfParts>
    <vt:vector size="4" baseType="lpstr">
      <vt:lpstr>Rezeptur</vt:lpstr>
      <vt:lpstr>Rezeptur!Druckbereich</vt:lpstr>
      <vt:lpstr>EM</vt:lpstr>
      <vt:lpstr>Rezeptur!Print_Area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Rezeptur-Vorlage</dc:title>
  <dc:creator>Messemer</dc:creator>
  <cp:lastModifiedBy>Messemer</cp:lastModifiedBy>
  <cp:lastPrinted>2016-08-11T13:38:08Z</cp:lastPrinted>
  <dcterms:created xsi:type="dcterms:W3CDTF">2016-05-29T23:20:14Z</dcterms:created>
  <dcterms:modified xsi:type="dcterms:W3CDTF">2016-10-29T18:17:40Z</dcterms:modified>
</cp:coreProperties>
</file>